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Диагностическая карта" sheetId="1" r:id="rId1"/>
  </sheets>
  <definedNames/>
  <calcPr fullCalcOnLoad="1"/>
</workbook>
</file>

<file path=xl/sharedStrings.xml><?xml version="1.0" encoding="utf-8"?>
<sst xmlns="http://schemas.openxmlformats.org/spreadsheetml/2006/main" count="145" uniqueCount="113">
  <si>
    <t>№</t>
  </si>
  <si>
    <t>Критерии</t>
  </si>
  <si>
    <t>Критериальная характеристика эталонного уровня выполнения ФГТ</t>
  </si>
  <si>
    <t>Варианты оценки соответствия ресурсного обеспечения эталонному уровню по ДОУ:</t>
  </si>
  <si>
    <t>В ДОУ существуют необходимые ресурсы для реализации целей заявленных в ФГТ ООП</t>
  </si>
  <si>
    <t>Кадровое обеспечение</t>
  </si>
  <si>
    <t xml:space="preserve">Разработаны и реализуются в ДОУ научно-методические семинары повышения квалификации педагогов ДОУ </t>
  </si>
  <si>
    <t>Осуществлено повышение квалификации всех воспитателей по вопросам введения ФГТ ООП</t>
  </si>
  <si>
    <t>Организационно-методическое обеспечение</t>
  </si>
  <si>
    <t>Информационное обеспечение</t>
  </si>
  <si>
    <t>Систематически изучается общественное мнение (в т.ч.родителей воспитанников)</t>
  </si>
  <si>
    <t>В ДОУ есть выход в ИНТЕРНЕТ</t>
  </si>
  <si>
    <t>На интернет-сайте ДОУ размещён публичный отчет о деятельности ДОУ</t>
  </si>
  <si>
    <t xml:space="preserve">В ДОУ утверждён план–график введения ФГТ  </t>
  </si>
  <si>
    <t>ФИО заполняющего</t>
  </si>
  <si>
    <t>наиболее полное</t>
  </si>
  <si>
    <t>достаточно полное</t>
  </si>
  <si>
    <t>неполное (в основном)</t>
  </si>
  <si>
    <t>частичное (неудовлетворительное)</t>
  </si>
  <si>
    <t>Разработан план-график повышения квалификации по вопросам введения ФГТ</t>
  </si>
  <si>
    <t>Район</t>
  </si>
  <si>
    <r>
      <t xml:space="preserve">Наименование ДОУ </t>
    </r>
    <r>
      <rPr>
        <b/>
        <sz val="8"/>
        <color indexed="9"/>
        <rFont val="Arial"/>
        <family val="2"/>
      </rPr>
      <t>(в соответствии с учредительными документами)</t>
    </r>
  </si>
  <si>
    <t>Количество детей в ДОУ</t>
  </si>
  <si>
    <t>Диагностическая карта мониторинга введения ФГТ в ДОУ РК</t>
  </si>
  <si>
    <t>Коэффициент готовности ДОУ к внедрению ФГТ</t>
  </si>
  <si>
    <t>Средний балл:</t>
  </si>
  <si>
    <t>Средний балл по критерию</t>
  </si>
  <si>
    <t>Коэф. готовности по критерию</t>
  </si>
  <si>
    <t>Вид ДОУ</t>
  </si>
  <si>
    <t>Программа</t>
  </si>
  <si>
    <t>Детский сад общеразвивающего вида</t>
  </si>
  <si>
    <t>Детский сад с приоритетным направлением развития</t>
  </si>
  <si>
    <t>Детский сад комбинированного вида</t>
  </si>
  <si>
    <t xml:space="preserve">Центр развития ребенка </t>
  </si>
  <si>
    <t>Детский сад компенсирующего вида</t>
  </si>
  <si>
    <t xml:space="preserve">Детский сад </t>
  </si>
  <si>
    <t>Программа «Детство»</t>
  </si>
  <si>
    <t>Программа «Развитие»</t>
  </si>
  <si>
    <t>Программа «Истоки»</t>
  </si>
  <si>
    <t>Программа «Радуга»</t>
  </si>
  <si>
    <t>Утверждена основная образовательная программа (ООП)</t>
  </si>
  <si>
    <t>Разработаны и введены в действие локальные акты, регламентирующие образовательный процесс в рамках введения ФГТ</t>
  </si>
  <si>
    <t>Определены объемы расходов, необходимых для создания образовательной среды, обеспечивающей реализацию ООП ДО и достижения планируемых результатов</t>
  </si>
  <si>
    <t>Разработано комплесно-тематическое планирование по используемой программе по всем образовательным областям</t>
  </si>
  <si>
    <t>Контактный телефон (с кодом)</t>
  </si>
  <si>
    <t>Соответствие обязательной части ООП требованиям к объему и содержанию обязательной части основных образовательных программ (в том числе обеспечение квалифицированной коррекции недостатков в физическом и (или) психическом развитии детей с ограниченными возможностями здоровья)</t>
  </si>
  <si>
    <t>Соответствие оборудования и оснащения кабинетов специалистов (логопеда, психолога и т.д.), музыкального, физкультурного залов</t>
  </si>
  <si>
    <t>Соответствие методического обеспечения реализации обязательной части ООП (наличия примерной основной общеобразовательной программы дошкольного образования,комплекса пособий (для педагогов, родителей, детей)</t>
  </si>
  <si>
    <t>Соответствие нормативно-правового обеспечения реализации ООП, в том числе наличие следующих обязательных документов и их соответствие требованиям действующего законодательства, иных нормативно-правовых актов: (ООП, локальные акты,документы, обеспечивающих процесс управления реализацией ООП, в том числе анализ, планирование, организацию, контроль, регулирование и коррекцию реализации ООП)</t>
  </si>
  <si>
    <t>Нормативно-правовое обеспечение введения ФГТ</t>
  </si>
  <si>
    <t>Организационное обеспечение введения ФГТ</t>
  </si>
  <si>
    <r>
      <t>1 группа требований:</t>
    </r>
    <r>
      <rPr>
        <b/>
        <sz val="10"/>
        <color indexed="62"/>
        <rFont val="Arial"/>
        <family val="2"/>
      </rPr>
      <t xml:space="preserve">
Параметры субъект-субъектной модели организации образовательного процесса,характеризующие соответствие разработанной и реализуемой образовательным учреждением ООП требованиям действующих нормативных правовых документов.</t>
    </r>
  </si>
  <si>
    <r>
      <t>2 группа требований:</t>
    </r>
    <r>
      <rPr>
        <b/>
        <sz val="10"/>
        <color indexed="62"/>
        <rFont val="Arial"/>
        <family val="2"/>
      </rPr>
      <t xml:space="preserve">
Параметры, характеризующие соответствие условий реализации ООП требованиям действующих нормативных правовых документов.</t>
    </r>
  </si>
  <si>
    <t>Соответствие содержания дошкольного образования требованиям к структуре ООП</t>
  </si>
  <si>
    <t>отсутствует</t>
  </si>
  <si>
    <t>Школа-2100</t>
  </si>
  <si>
    <t>Программа воспитания и обучения в детском саду/Под ред. М.А. Васильевой, Н.Е.Верагсы</t>
  </si>
  <si>
    <t>Программа "Парма"</t>
  </si>
  <si>
    <t>Детский сад присмотра и оздоровления</t>
  </si>
  <si>
    <t>Начальная школа - детсий сад</t>
  </si>
  <si>
    <t>Начальная школа - детсий сад компенсирующего вида</t>
  </si>
  <si>
    <t>Прогимназия</t>
  </si>
  <si>
    <r>
      <t xml:space="preserve">Количество групп </t>
    </r>
    <r>
      <rPr>
        <b/>
        <sz val="8"/>
        <color indexed="9"/>
        <rFont val="Arial"/>
        <family val="2"/>
      </rPr>
      <t>(на 1 сентября 2012 года)</t>
    </r>
  </si>
  <si>
    <t>Модель построения образовательного процесса содержит:</t>
  </si>
  <si>
    <t>СОД, осуществляемую в процессе организации различных видов детской деятельности (игровой, коммуникативной, трудовой, познавательно-исследовательской, продуктивной и т.д.)</t>
  </si>
  <si>
    <t>СОД, осуществляемую в ходе режимных моментов</t>
  </si>
  <si>
    <t>самостоятельную деятельность детей</t>
  </si>
  <si>
    <t>взаимодействие с родителями</t>
  </si>
  <si>
    <t>Комплексно-тематическое планирование соответствует принципам:</t>
  </si>
  <si>
    <t>интеграции образовательных областей в соответствии с возрастными возможностями и особенностями воспитанников</t>
  </si>
  <si>
    <t>развивающего образования, целью которого является развитие ребёнка</t>
  </si>
  <si>
    <t>Соответствие части ООПДО, формируемой участниками образовательного процесса, требованиям к объему и содержанию части, формируемой участниками образовательного процесса, в том числе:
1. видовое разнообразие учреждений, отражение специфики условий осуществления образовательного процесса и (или) приоритетных направлений деятельности.
2. специфику национально-культурных, демографических, климатических условий, в которых осуществляется образовательный процесс.</t>
  </si>
  <si>
    <t>Соответствие содержания ООП обеспечению преемственности с примерными основными общеобразовательными программами начального общего образования.</t>
  </si>
  <si>
    <t>Отражение в ООП возможностей управления образовательным процессом в условиях внедрения ФГТ.</t>
  </si>
  <si>
    <t>Соответствие кадрового обеспечения реализации ООП требованиям, предъявляемым к укомплектованности педагогических кадров, уровню их квалификации и компетентности (наличие основных профессиональных компетенций в организации работы с воспитанниками, владение информационно-коммуникационными технологиями и умением применять их в воспитательно-образовательном процессе).</t>
  </si>
  <si>
    <t>Соответствие учебно-материального обеспечения реализации ООПпредъявляемым к предметно-развивающей среде,оборудованию и оснащению групповых помещений (соблюдение принципов информативности, вариативности, полифункциональности,   трансформируемости и т.д.).</t>
  </si>
  <si>
    <t>Соответствие психолого-педагогического обеспечения реализации ООП (учёт зоны ближайшего развития ребёнка, гендерной специфики развития, мотивационный подход, здоровьесберегающее общение).</t>
  </si>
  <si>
    <t>Организация системы мониторинга достижения детьми планируемых результатов освоения ООПДО.</t>
  </si>
  <si>
    <t>Финансово-экономическое обеспечение введения ФГТ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</si>
  <si>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</si>
  <si>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</si>
  <si>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</si>
  <si>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</si>
  <si>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</si>
  <si>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</si>
  <si>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</si>
  <si>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</si>
  <si>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</si>
  <si>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</si>
  <si>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</si>
  <si>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</si>
  <si>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</si>
  <si>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</si>
  <si>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</si>
  <si>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</si>
  <si>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</si>
  <si>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</si>
  <si>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</si>
  <si>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</si>
  <si>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</si>
  <si>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</si>
  <si>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</si>
  <si>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</si>
  <si>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</si>
  <si>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</si>
  <si>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</si>
  <si>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Модернизирована система методической работы в ДОУ (разработан план методической работы, обеспечивающей сопровождение введения ФГТ ООП)</t>
  </si>
  <si>
    <t>Определена  модель организации образовательного процесса в условиях введения ФГТ ООП (учебный процесс в форме игр, наблюдений, экспериментирования, проектирования, проблемных ситуаций)</t>
  </si>
  <si>
    <t>да</t>
  </si>
  <si>
    <t>Воркута</t>
  </si>
  <si>
    <t>Муниципальное бюджетное дошкольное образовательное учреждение "Детский сад комбинированного вида № 11 "Катюша" г. Воркуты</t>
  </si>
  <si>
    <t>Осипенкова Светлана Евгеньевна</t>
  </si>
  <si>
    <t>8(82151) 6-53-02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</si>
</sst>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 Cyr"/>
      <family val="0"/>
    </font>
    <font>
      <b/>
      <sz val="9"/>
      <color indexed="10"/>
      <name val="Arial Cyr"/>
      <family val="0"/>
    </font>
    <font>
      <b/>
      <sz val="12"/>
      <color indexed="9"/>
      <name val="Arial"/>
      <family val="2"/>
    </font>
    <font>
      <b/>
      <i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31"/>
      </left>
      <right>
        <color indexed="63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 style="hair">
        <color indexed="31"/>
      </right>
      <top>
        <color indexed="63"/>
      </top>
      <bottom>
        <color indexed="63"/>
      </bottom>
    </border>
    <border>
      <left style="hair">
        <color indexed="31"/>
      </left>
      <right style="hair">
        <color indexed="31"/>
      </right>
      <top>
        <color indexed="63"/>
      </top>
      <bottom style="hair">
        <color indexed="3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1"/>
      </left>
      <right style="thin"/>
      <top style="hair">
        <color indexed="31"/>
      </top>
      <bottom>
        <color indexed="63"/>
      </bottom>
    </border>
    <border>
      <left style="hair">
        <color indexed="31"/>
      </left>
      <right style="thin"/>
      <top>
        <color indexed="63"/>
      </top>
      <bottom>
        <color indexed="63"/>
      </bottom>
    </border>
    <border>
      <left style="hair">
        <color indexed="31"/>
      </left>
      <right style="thin"/>
      <top>
        <color indexed="63"/>
      </top>
      <bottom style="hair">
        <color indexed="31"/>
      </bottom>
    </border>
    <border>
      <left style="hair">
        <color indexed="31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thin"/>
      <top>
        <color indexed="63"/>
      </top>
      <bottom style="hair">
        <color indexed="31"/>
      </bottom>
    </border>
    <border>
      <left>
        <color indexed="63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3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32" borderId="0" xfId="0" applyFont="1" applyFill="1" applyAlignment="1" applyProtection="1">
      <alignment vertical="center"/>
      <protection hidden="1"/>
    </xf>
    <xf numFmtId="0" fontId="0" fillId="32" borderId="0" xfId="0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3" borderId="11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left" vertical="center" wrapText="1"/>
      <protection hidden="1"/>
    </xf>
    <xf numFmtId="2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2" borderId="13" xfId="0" applyNumberFormat="1" applyFont="1" applyFill="1" applyBorder="1" applyAlignment="1" applyProtection="1">
      <alignment horizontal="right" vertical="center" wrapText="1"/>
      <protection hidden="1"/>
    </xf>
    <xf numFmtId="2" fontId="7" fillId="32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 locked="0"/>
    </xf>
    <xf numFmtId="2" fontId="6" fillId="32" borderId="0" xfId="0" applyNumberFormat="1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 vertical="center" wrapText="1"/>
      <protection hidden="1"/>
    </xf>
    <xf numFmtId="2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8" fillId="32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4" fillId="36" borderId="11" xfId="0" applyFont="1" applyFill="1" applyBorder="1" applyAlignment="1" applyProtection="1">
      <alignment horizontal="left" vertical="center" wrapText="1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4" borderId="11" xfId="0" applyFont="1" applyFill="1" applyBorder="1" applyAlignment="1" applyProtection="1">
      <alignment horizontal="left" vertical="center" wrapText="1"/>
      <protection hidden="1"/>
    </xf>
    <xf numFmtId="0" fontId="4" fillId="37" borderId="11" xfId="0" applyFont="1" applyFill="1" applyBorder="1" applyAlignment="1" applyProtection="1">
      <alignment horizontal="left" vertical="center" wrapText="1"/>
      <protection hidden="1"/>
    </xf>
    <xf numFmtId="0" fontId="11" fillId="33" borderId="10" xfId="0" applyFont="1" applyFill="1" applyBorder="1" applyAlignment="1" applyProtection="1">
      <alignment wrapText="1"/>
      <protection hidden="1"/>
    </xf>
    <xf numFmtId="0" fontId="11" fillId="33" borderId="0" xfId="0" applyFont="1" applyFill="1" applyBorder="1" applyAlignment="1" applyProtection="1">
      <alignment wrapText="1"/>
      <protection hidden="1"/>
    </xf>
    <xf numFmtId="0" fontId="0" fillId="32" borderId="0" xfId="0" applyFont="1" applyFill="1" applyAlignment="1" applyProtection="1">
      <alignment vertical="center" wrapText="1"/>
      <protection hidden="1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12" fillId="32" borderId="0" xfId="0" applyFont="1" applyFill="1" applyAlignment="1" applyProtection="1">
      <alignment vertical="center" wrapText="1"/>
      <protection hidden="1"/>
    </xf>
    <xf numFmtId="0" fontId="9" fillId="33" borderId="10" xfId="0" applyFont="1" applyFill="1" applyBorder="1" applyAlignment="1" applyProtection="1">
      <alignment horizontal="right" vertical="center" wrapText="1"/>
      <protection hidden="1"/>
    </xf>
    <xf numFmtId="0" fontId="9" fillId="33" borderId="15" xfId="0" applyFont="1" applyFill="1" applyBorder="1" applyAlignment="1" applyProtection="1">
      <alignment horizontal="right" vertical="center" wrapText="1"/>
      <protection hidden="1"/>
    </xf>
    <xf numFmtId="0" fontId="9" fillId="33" borderId="16" xfId="0" applyFont="1" applyFill="1" applyBorder="1" applyAlignment="1" applyProtection="1">
      <alignment horizontal="right" vertical="center" wrapText="1"/>
      <protection hidden="1"/>
    </xf>
    <xf numFmtId="0" fontId="9" fillId="33" borderId="17" xfId="0" applyFont="1" applyFill="1" applyBorder="1" applyAlignment="1" applyProtection="1">
      <alignment horizontal="right" vertical="center" wrapText="1"/>
      <protection hidden="1"/>
    </xf>
    <xf numFmtId="0" fontId="3" fillId="36" borderId="12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2" fontId="7" fillId="32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32" borderId="21" xfId="0" applyNumberFormat="1" applyFont="1" applyFill="1" applyBorder="1" applyAlignment="1" applyProtection="1">
      <alignment horizontal="center" vertical="center" wrapText="1"/>
      <protection hidden="1"/>
    </xf>
    <xf numFmtId="2" fontId="7" fillId="32" borderId="22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23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24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left" vertical="center" wrapText="1"/>
      <protection hidden="1"/>
    </xf>
    <xf numFmtId="0" fontId="4" fillId="2" borderId="27" xfId="0" applyFont="1" applyFill="1" applyBorder="1" applyAlignment="1" applyProtection="1">
      <alignment horizontal="left" vertical="center" wrapText="1"/>
      <protection hidden="1"/>
    </xf>
    <xf numFmtId="0" fontId="4" fillId="2" borderId="28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center" vertical="top" wrapText="1"/>
      <protection hidden="1"/>
    </xf>
    <xf numFmtId="0" fontId="4" fillId="2" borderId="18" xfId="0" applyFont="1" applyFill="1" applyBorder="1" applyAlignment="1" applyProtection="1">
      <alignment horizontal="center" vertical="top" wrapText="1"/>
      <protection hidden="1"/>
    </xf>
    <xf numFmtId="0" fontId="3" fillId="35" borderId="10" xfId="0" applyFont="1" applyFill="1" applyBorder="1" applyAlignment="1" applyProtection="1">
      <alignment horizontal="left" wrapText="1"/>
      <protection hidden="1" locked="0"/>
    </xf>
    <xf numFmtId="0" fontId="3" fillId="35" borderId="29" xfId="0" applyFont="1" applyFill="1" applyBorder="1" applyAlignment="1" applyProtection="1">
      <alignment horizontal="left" wrapText="1"/>
      <protection hidden="1" locked="0"/>
    </xf>
    <xf numFmtId="0" fontId="3" fillId="35" borderId="10" xfId="0" applyFont="1" applyFill="1" applyBorder="1" applyAlignment="1" applyProtection="1">
      <alignment horizontal="left" vertical="center" wrapText="1"/>
      <protection hidden="1" locked="0"/>
    </xf>
    <xf numFmtId="0" fontId="3" fillId="35" borderId="29" xfId="0" applyFont="1" applyFill="1" applyBorder="1" applyAlignment="1" applyProtection="1">
      <alignment horizontal="left" vertical="center" wrapText="1"/>
      <protection hidden="1" locked="0"/>
    </xf>
    <xf numFmtId="0" fontId="3" fillId="37" borderId="14" xfId="0" applyFont="1" applyFill="1" applyBorder="1" applyAlignment="1" applyProtection="1">
      <alignment horizontal="left" vertical="center" wrapText="1"/>
      <protection hidden="1"/>
    </xf>
    <xf numFmtId="0" fontId="3" fillId="37" borderId="0" xfId="0" applyFont="1" applyFill="1" applyBorder="1" applyAlignment="1" applyProtection="1">
      <alignment horizontal="left" vertical="center" wrapText="1"/>
      <protection hidden="1"/>
    </xf>
    <xf numFmtId="0" fontId="3" fillId="37" borderId="30" xfId="0" applyFont="1" applyFill="1" applyBorder="1" applyAlignment="1" applyProtection="1">
      <alignment horizontal="left" vertical="center" wrapText="1"/>
      <protection hidden="1"/>
    </xf>
    <xf numFmtId="0" fontId="3" fillId="4" borderId="14" xfId="0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3" fillId="4" borderId="30" xfId="0" applyFont="1" applyFill="1" applyBorder="1" applyAlignment="1" applyProtection="1">
      <alignment horizontal="left" vertical="center" wrapText="1"/>
      <protection hidden="1"/>
    </xf>
    <xf numFmtId="2" fontId="9" fillId="33" borderId="31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0" fontId="10" fillId="2" borderId="15" xfId="0" applyFont="1" applyFill="1" applyBorder="1" applyAlignment="1" applyProtection="1">
      <alignment horizontal="left" vertical="center" wrapText="1"/>
      <protection hidden="1"/>
    </xf>
    <xf numFmtId="0" fontId="3" fillId="34" borderId="14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30" xfId="0" applyFont="1" applyFill="1" applyBorder="1" applyAlignment="1" applyProtection="1">
      <alignment horizontal="left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3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37">
      <selection activeCell="I52" sqref="I52"/>
    </sheetView>
  </sheetViews>
  <sheetFormatPr defaultColWidth="9.00390625" defaultRowHeight="12.75"/>
  <cols>
    <col min="1" max="1" width="4.375" style="2" customWidth="1"/>
    <col min="2" max="2" width="28.75390625" style="2" customWidth="1"/>
    <col min="3" max="3" width="5.25390625" style="23" customWidth="1"/>
    <col min="4" max="4" width="74.625" style="2" customWidth="1"/>
    <col min="5" max="5" width="32.75390625" style="2" customWidth="1"/>
    <col min="6" max="7" width="10.375" style="2" hidden="1" customWidth="1"/>
    <col min="8" max="8" width="10.875" style="13" customWidth="1"/>
    <col min="9" max="9" width="11.625" style="13" bestFit="1" customWidth="1"/>
    <col min="10" max="10" width="16.125" style="2" customWidth="1"/>
    <col min="11" max="11" width="11.375" style="2" hidden="1" customWidth="1"/>
    <col min="12" max="12" width="10.625" style="2" customWidth="1"/>
    <col min="13" max="13" width="62.125" style="33" customWidth="1"/>
    <col min="14" max="16384" width="9.125" style="2" customWidth="1"/>
  </cols>
  <sheetData>
    <row r="1" spans="1:8" ht="20.25">
      <c r="A1" s="75" t="s">
        <v>23</v>
      </c>
      <c r="B1" s="75"/>
      <c r="C1" s="75"/>
      <c r="D1" s="75"/>
      <c r="E1" s="75"/>
      <c r="F1" s="1"/>
      <c r="G1" s="1"/>
      <c r="H1" s="12"/>
    </row>
    <row r="2" spans="2:13" ht="12.75">
      <c r="B2" s="3" t="s">
        <v>20</v>
      </c>
      <c r="C2" s="21"/>
      <c r="D2" s="58" t="s">
        <v>109</v>
      </c>
      <c r="E2" s="59"/>
      <c r="M2" s="33" t="s">
        <v>35</v>
      </c>
    </row>
    <row r="3" spans="2:13" ht="35.25">
      <c r="B3" s="3" t="s">
        <v>21</v>
      </c>
      <c r="C3" s="21"/>
      <c r="D3" s="60" t="s">
        <v>110</v>
      </c>
      <c r="E3" s="61"/>
      <c r="M3" s="33" t="s">
        <v>30</v>
      </c>
    </row>
    <row r="4" spans="2:13" ht="12.75">
      <c r="B4" s="3" t="s">
        <v>28</v>
      </c>
      <c r="C4" s="21"/>
      <c r="D4" s="58" t="s">
        <v>32</v>
      </c>
      <c r="E4" s="59"/>
      <c r="M4" s="33" t="s">
        <v>31</v>
      </c>
    </row>
    <row r="5" spans="2:13" ht="12.75">
      <c r="B5" s="3" t="s">
        <v>29</v>
      </c>
      <c r="C5" s="21"/>
      <c r="D5" s="58" t="s">
        <v>36</v>
      </c>
      <c r="E5" s="59"/>
      <c r="M5" s="33" t="s">
        <v>32</v>
      </c>
    </row>
    <row r="6" spans="2:13" ht="24">
      <c r="B6" s="3" t="s">
        <v>62</v>
      </c>
      <c r="C6" s="21"/>
      <c r="D6" s="60">
        <v>12</v>
      </c>
      <c r="E6" s="61"/>
      <c r="M6" s="33" t="s">
        <v>34</v>
      </c>
    </row>
    <row r="7" spans="2:13" ht="12.75">
      <c r="B7" s="3" t="s">
        <v>22</v>
      </c>
      <c r="C7" s="21"/>
      <c r="D7" s="58">
        <v>213</v>
      </c>
      <c r="E7" s="59"/>
      <c r="M7" s="33" t="s">
        <v>33</v>
      </c>
    </row>
    <row r="8" spans="2:13" ht="12.75">
      <c r="B8" s="3" t="s">
        <v>14</v>
      </c>
      <c r="C8" s="21"/>
      <c r="D8" s="58" t="s">
        <v>111</v>
      </c>
      <c r="E8" s="59"/>
      <c r="M8" s="33" t="s">
        <v>58</v>
      </c>
    </row>
    <row r="9" spans="2:13" ht="25.5">
      <c r="B9" s="16" t="s">
        <v>44</v>
      </c>
      <c r="C9" s="22"/>
      <c r="D9" s="60" t="s">
        <v>112</v>
      </c>
      <c r="E9" s="61"/>
      <c r="M9" s="33" t="s">
        <v>59</v>
      </c>
    </row>
    <row r="10" ht="12.75">
      <c r="M10" s="33" t="s">
        <v>60</v>
      </c>
    </row>
    <row r="11" spans="1:13" ht="38.25">
      <c r="A11" s="4" t="s">
        <v>0</v>
      </c>
      <c r="B11" s="4" t="s">
        <v>1</v>
      </c>
      <c r="C11" s="24"/>
      <c r="D11" s="4" t="s">
        <v>2</v>
      </c>
      <c r="E11" s="4" t="s">
        <v>3</v>
      </c>
      <c r="H11" s="14" t="s">
        <v>26</v>
      </c>
      <c r="I11" s="15" t="s">
        <v>27</v>
      </c>
      <c r="M11" s="33" t="s">
        <v>61</v>
      </c>
    </row>
    <row r="12" spans="1:11" ht="25.5">
      <c r="A12" s="38">
        <v>1</v>
      </c>
      <c r="B12" s="38" t="s">
        <v>49</v>
      </c>
      <c r="C12" s="27" t="s">
        <v>79</v>
      </c>
      <c r="D12" s="17" t="s">
        <v>13</v>
      </c>
      <c r="E12" s="11" t="s">
        <v>16</v>
      </c>
      <c r="F12" s="2">
        <f>IF(E12=$K$12,4,IF(E12=$K$13,3,IF(E12=$K$14,2,IF(E12=$K$15,1,IF(E12=$K$16,0,-1)))))</f>
        <v>3</v>
      </c>
      <c r="H12" s="47">
        <f>IF(F51=0,AVERAGE(F12:F14),"")</f>
        <v>3</v>
      </c>
      <c r="I12" s="44">
        <f>IF(H12="","",H12/4)</f>
        <v>0.75</v>
      </c>
      <c r="K12" s="2" t="s">
        <v>15</v>
      </c>
    </row>
    <row r="13" spans="1:13" ht="25.5">
      <c r="A13" s="39"/>
      <c r="B13" s="39"/>
      <c r="C13" s="27" t="s">
        <v>80</v>
      </c>
      <c r="D13" s="17" t="s">
        <v>41</v>
      </c>
      <c r="E13" s="11" t="s">
        <v>16</v>
      </c>
      <c r="F13" s="2">
        <f aca="true" t="shared" si="0" ref="F13:F50">IF(E13=$K$12,4,IF(E13=$K$13,3,IF(E13=$K$14,2,IF(E13=$K$15,1,IF(E13=$K$16,0,-1)))))</f>
        <v>3</v>
      </c>
      <c r="H13" s="48"/>
      <c r="I13" s="45"/>
      <c r="K13" s="2" t="s">
        <v>16</v>
      </c>
      <c r="M13" s="33" t="s">
        <v>56</v>
      </c>
    </row>
    <row r="14" spans="1:13" ht="25.5">
      <c r="A14" s="40"/>
      <c r="B14" s="40"/>
      <c r="C14" s="27" t="s">
        <v>81</v>
      </c>
      <c r="D14" s="17" t="s">
        <v>40</v>
      </c>
      <c r="E14" s="11" t="s">
        <v>16</v>
      </c>
      <c r="F14" s="2">
        <f t="shared" si="0"/>
        <v>3</v>
      </c>
      <c r="H14" s="49"/>
      <c r="I14" s="46"/>
      <c r="K14" s="2" t="s">
        <v>17</v>
      </c>
      <c r="M14" s="33" t="s">
        <v>36</v>
      </c>
    </row>
    <row r="15" spans="1:13" ht="38.25">
      <c r="A15" s="50">
        <v>2</v>
      </c>
      <c r="B15" s="50" t="s">
        <v>53</v>
      </c>
      <c r="C15" s="25"/>
      <c r="D15" s="53" t="s">
        <v>51</v>
      </c>
      <c r="E15" s="54"/>
      <c r="F15" s="54"/>
      <c r="G15" s="54"/>
      <c r="H15" s="54"/>
      <c r="I15" s="55"/>
      <c r="K15" s="2" t="s">
        <v>18</v>
      </c>
      <c r="M15" s="33" t="s">
        <v>37</v>
      </c>
    </row>
    <row r="16" spans="1:13" ht="14.25" customHeight="1">
      <c r="A16" s="51"/>
      <c r="B16" s="51"/>
      <c r="C16" s="56" t="s">
        <v>82</v>
      </c>
      <c r="D16" s="70" t="s">
        <v>63</v>
      </c>
      <c r="E16" s="71"/>
      <c r="H16" s="68">
        <f>IF(F51=0,AVERAGE(F20:F27),"")</f>
        <v>2.6666666666666665</v>
      </c>
      <c r="I16" s="44">
        <f>IF(H16="","",H16/4)</f>
        <v>0.6666666666666666</v>
      </c>
      <c r="K16" s="2" t="s">
        <v>54</v>
      </c>
      <c r="M16" s="33" t="s">
        <v>38</v>
      </c>
    </row>
    <row r="17" spans="1:13" ht="41.25" customHeight="1">
      <c r="A17" s="51"/>
      <c r="B17" s="51"/>
      <c r="C17" s="57"/>
      <c r="D17" s="5" t="s">
        <v>64</v>
      </c>
      <c r="E17" s="11" t="s">
        <v>108</v>
      </c>
      <c r="G17" s="2">
        <f>IF(E17="да",1,IF(E17="",-1,0))</f>
        <v>1</v>
      </c>
      <c r="H17" s="69"/>
      <c r="I17" s="45"/>
      <c r="M17" s="33" t="s">
        <v>39</v>
      </c>
    </row>
    <row r="18" spans="1:13" ht="15" customHeight="1">
      <c r="A18" s="51"/>
      <c r="B18" s="51"/>
      <c r="C18" s="57"/>
      <c r="D18" s="5" t="s">
        <v>65</v>
      </c>
      <c r="E18" s="11" t="s">
        <v>108</v>
      </c>
      <c r="G18" s="2">
        <f>IF(E18="да",1,IF(E18="",-1,0))</f>
        <v>1</v>
      </c>
      <c r="H18" s="69"/>
      <c r="I18" s="45"/>
      <c r="M18" s="33" t="s">
        <v>55</v>
      </c>
    </row>
    <row r="19" spans="1:13" ht="15" customHeight="1">
      <c r="A19" s="51"/>
      <c r="B19" s="51"/>
      <c r="C19" s="57"/>
      <c r="D19" s="5" t="s">
        <v>66</v>
      </c>
      <c r="E19" s="11" t="s">
        <v>108</v>
      </c>
      <c r="G19" s="2">
        <f>IF(E19="да",1,IF(E19="",-1,0))</f>
        <v>1</v>
      </c>
      <c r="H19" s="69"/>
      <c r="I19" s="45"/>
      <c r="M19" s="33" t="s">
        <v>57</v>
      </c>
    </row>
    <row r="20" spans="1:9" ht="15" customHeight="1">
      <c r="A20" s="51"/>
      <c r="B20" s="51"/>
      <c r="C20" s="57"/>
      <c r="D20" s="5" t="s">
        <v>67</v>
      </c>
      <c r="E20" s="11" t="s">
        <v>108</v>
      </c>
      <c r="F20" s="2">
        <f>IF(COUNTIF(G17:G20,-1)&gt;0,-1,SUM(G17:G20))</f>
        <v>4</v>
      </c>
      <c r="G20" s="2">
        <f>IF(E20="да",1,IF(E20="",-1,0))</f>
        <v>1</v>
      </c>
      <c r="H20" s="69"/>
      <c r="I20" s="45"/>
    </row>
    <row r="21" spans="1:9" ht="16.5" customHeight="1">
      <c r="A21" s="51"/>
      <c r="B21" s="51"/>
      <c r="C21" s="56" t="s">
        <v>83</v>
      </c>
      <c r="D21" s="70" t="s">
        <v>68</v>
      </c>
      <c r="E21" s="71"/>
      <c r="H21" s="69"/>
      <c r="I21" s="45"/>
    </row>
    <row r="22" spans="1:9" ht="28.5" customHeight="1">
      <c r="A22" s="51"/>
      <c r="B22" s="51"/>
      <c r="C22" s="57"/>
      <c r="D22" s="5" t="s">
        <v>69</v>
      </c>
      <c r="E22" s="11" t="s">
        <v>108</v>
      </c>
      <c r="G22" s="2">
        <f>IF(E22="да",2,IF(E22="",-1,0))</f>
        <v>2</v>
      </c>
      <c r="H22" s="69"/>
      <c r="I22" s="45"/>
    </row>
    <row r="23" spans="1:9" ht="16.5" customHeight="1">
      <c r="A23" s="51"/>
      <c r="B23" s="51"/>
      <c r="C23" s="57"/>
      <c r="D23" s="5" t="s">
        <v>70</v>
      </c>
      <c r="E23" s="11" t="s">
        <v>108</v>
      </c>
      <c r="F23" s="2">
        <f>IF(COUNTIF(G22:G23,-1)&gt;0,-1,SUM(G22:G23))</f>
        <v>4</v>
      </c>
      <c r="G23" s="2">
        <f>IF(E23="да",2,IF(E23="",-1,0))</f>
        <v>2</v>
      </c>
      <c r="H23" s="69"/>
      <c r="I23" s="45"/>
    </row>
    <row r="24" spans="1:9" ht="57" customHeight="1">
      <c r="A24" s="51"/>
      <c r="B24" s="51"/>
      <c r="C24" s="28" t="s">
        <v>84</v>
      </c>
      <c r="D24" s="5" t="s">
        <v>45</v>
      </c>
      <c r="E24" s="11" t="s">
        <v>17</v>
      </c>
      <c r="F24" s="2">
        <f t="shared" si="0"/>
        <v>2</v>
      </c>
      <c r="H24" s="69"/>
      <c r="I24" s="45"/>
    </row>
    <row r="25" spans="1:9" ht="109.5" customHeight="1">
      <c r="A25" s="51"/>
      <c r="B25" s="51"/>
      <c r="C25" s="28" t="s">
        <v>85</v>
      </c>
      <c r="D25" s="5" t="s">
        <v>71</v>
      </c>
      <c r="E25" s="11" t="s">
        <v>17</v>
      </c>
      <c r="F25" s="2">
        <f t="shared" si="0"/>
        <v>2</v>
      </c>
      <c r="H25" s="69"/>
      <c r="I25" s="45"/>
    </row>
    <row r="26" spans="1:9" ht="31.5" customHeight="1">
      <c r="A26" s="51"/>
      <c r="B26" s="51"/>
      <c r="C26" s="28" t="s">
        <v>86</v>
      </c>
      <c r="D26" s="5" t="s">
        <v>72</v>
      </c>
      <c r="E26" s="11" t="s">
        <v>17</v>
      </c>
      <c r="F26" s="2">
        <f t="shared" si="0"/>
        <v>2</v>
      </c>
      <c r="H26" s="69"/>
      <c r="I26" s="45"/>
    </row>
    <row r="27" spans="1:9" ht="31.5" customHeight="1">
      <c r="A27" s="51"/>
      <c r="B27" s="51"/>
      <c r="C27" s="28" t="s">
        <v>87</v>
      </c>
      <c r="D27" s="5" t="s">
        <v>73</v>
      </c>
      <c r="E27" s="11" t="s">
        <v>17</v>
      </c>
      <c r="F27" s="2">
        <f t="shared" si="0"/>
        <v>2</v>
      </c>
      <c r="H27" s="69"/>
      <c r="I27" s="46"/>
    </row>
    <row r="28" spans="1:9" ht="30.75" customHeight="1">
      <c r="A28" s="51"/>
      <c r="B28" s="51"/>
      <c r="C28" s="28"/>
      <c r="D28" s="53" t="s">
        <v>52</v>
      </c>
      <c r="E28" s="54"/>
      <c r="F28" s="54"/>
      <c r="G28" s="54"/>
      <c r="H28" s="54"/>
      <c r="I28" s="55"/>
    </row>
    <row r="29" spans="1:9" ht="83.25" customHeight="1">
      <c r="A29" s="51"/>
      <c r="B29" s="51"/>
      <c r="C29" s="28" t="s">
        <v>88</v>
      </c>
      <c r="D29" s="18" t="s">
        <v>74</v>
      </c>
      <c r="E29" s="11" t="s">
        <v>17</v>
      </c>
      <c r="F29" s="2">
        <f t="shared" si="0"/>
        <v>2</v>
      </c>
      <c r="H29" s="47">
        <f>IF(F51=0,AVERAGE(F29:F35),"")</f>
        <v>2.4285714285714284</v>
      </c>
      <c r="I29" s="44">
        <f>IF(H29="","",H29/4)</f>
        <v>0.6071428571428571</v>
      </c>
    </row>
    <row r="30" spans="1:9" ht="55.5" customHeight="1">
      <c r="A30" s="51"/>
      <c r="B30" s="51"/>
      <c r="C30" s="28" t="s">
        <v>89</v>
      </c>
      <c r="D30" s="18" t="s">
        <v>75</v>
      </c>
      <c r="E30" s="11" t="s">
        <v>17</v>
      </c>
      <c r="F30" s="2">
        <f t="shared" si="0"/>
        <v>2</v>
      </c>
      <c r="H30" s="48"/>
      <c r="I30" s="45"/>
    </row>
    <row r="31" spans="1:9" ht="29.25" customHeight="1">
      <c r="A31" s="51"/>
      <c r="B31" s="51"/>
      <c r="C31" s="28" t="s">
        <v>90</v>
      </c>
      <c r="D31" s="18" t="s">
        <v>46</v>
      </c>
      <c r="E31" s="11" t="s">
        <v>17</v>
      </c>
      <c r="F31" s="2">
        <f t="shared" si="0"/>
        <v>2</v>
      </c>
      <c r="H31" s="48"/>
      <c r="I31" s="45"/>
    </row>
    <row r="32" spans="1:9" ht="47.25" customHeight="1">
      <c r="A32" s="51"/>
      <c r="B32" s="51"/>
      <c r="C32" s="28" t="s">
        <v>91</v>
      </c>
      <c r="D32" s="18" t="s">
        <v>47</v>
      </c>
      <c r="E32" s="11" t="s">
        <v>16</v>
      </c>
      <c r="F32" s="2">
        <f t="shared" si="0"/>
        <v>3</v>
      </c>
      <c r="H32" s="48"/>
      <c r="I32" s="45"/>
    </row>
    <row r="33" spans="1:9" ht="84" customHeight="1">
      <c r="A33" s="51"/>
      <c r="B33" s="51"/>
      <c r="C33" s="28" t="s">
        <v>92</v>
      </c>
      <c r="D33" s="18" t="s">
        <v>48</v>
      </c>
      <c r="E33" s="11" t="s">
        <v>16</v>
      </c>
      <c r="F33" s="2">
        <f t="shared" si="0"/>
        <v>3</v>
      </c>
      <c r="H33" s="48"/>
      <c r="I33" s="45"/>
    </row>
    <row r="34" spans="1:9" ht="44.25" customHeight="1">
      <c r="A34" s="51"/>
      <c r="B34" s="51"/>
      <c r="C34" s="28" t="s">
        <v>93</v>
      </c>
      <c r="D34" s="18" t="s">
        <v>76</v>
      </c>
      <c r="E34" s="11" t="s">
        <v>17</v>
      </c>
      <c r="F34" s="2">
        <f t="shared" si="0"/>
        <v>2</v>
      </c>
      <c r="H34" s="48"/>
      <c r="I34" s="45"/>
    </row>
    <row r="35" spans="1:9" ht="33" customHeight="1">
      <c r="A35" s="52"/>
      <c r="B35" s="52"/>
      <c r="C35" s="28" t="s">
        <v>94</v>
      </c>
      <c r="D35" s="5" t="s">
        <v>77</v>
      </c>
      <c r="E35" s="11" t="s">
        <v>16</v>
      </c>
      <c r="F35" s="2">
        <f t="shared" si="0"/>
        <v>3</v>
      </c>
      <c r="H35" s="49"/>
      <c r="I35" s="46"/>
    </row>
    <row r="36" spans="1:10" ht="12.75">
      <c r="A36" s="41">
        <v>3</v>
      </c>
      <c r="B36" s="41" t="s">
        <v>50</v>
      </c>
      <c r="C36" s="26"/>
      <c r="D36" s="76" t="s">
        <v>78</v>
      </c>
      <c r="E36" s="77"/>
      <c r="F36" s="77"/>
      <c r="G36" s="77"/>
      <c r="H36" s="77"/>
      <c r="I36" s="78"/>
      <c r="J36" s="13"/>
    </row>
    <row r="37" spans="1:10" ht="25.5">
      <c r="A37" s="42"/>
      <c r="B37" s="42"/>
      <c r="C37" s="29" t="s">
        <v>95</v>
      </c>
      <c r="D37" s="6" t="s">
        <v>4</v>
      </c>
      <c r="E37" s="11" t="s">
        <v>16</v>
      </c>
      <c r="F37" s="2">
        <f t="shared" si="0"/>
        <v>3</v>
      </c>
      <c r="H37" s="47">
        <f>IF(F51=0,AVERAGE(F37:F38),"")</f>
        <v>2.5</v>
      </c>
      <c r="I37" s="44">
        <f>IF(H37="","",H37/4)</f>
        <v>0.625</v>
      </c>
      <c r="J37" s="13"/>
    </row>
    <row r="38" spans="1:9" ht="38.25">
      <c r="A38" s="42"/>
      <c r="B38" s="42"/>
      <c r="C38" s="29" t="s">
        <v>96</v>
      </c>
      <c r="D38" s="6" t="s">
        <v>42</v>
      </c>
      <c r="E38" s="11" t="s">
        <v>17</v>
      </c>
      <c r="F38" s="2">
        <f t="shared" si="0"/>
        <v>2</v>
      </c>
      <c r="H38" s="49"/>
      <c r="I38" s="46"/>
    </row>
    <row r="39" spans="1:9" ht="12.75">
      <c r="A39" s="42"/>
      <c r="B39" s="42"/>
      <c r="C39" s="30"/>
      <c r="D39" s="72" t="s">
        <v>5</v>
      </c>
      <c r="E39" s="73"/>
      <c r="F39" s="73"/>
      <c r="G39" s="73"/>
      <c r="H39" s="73"/>
      <c r="I39" s="74"/>
    </row>
    <row r="40" spans="1:9" ht="15.75" customHeight="1">
      <c r="A40" s="42"/>
      <c r="B40" s="42"/>
      <c r="C40" s="30" t="s">
        <v>97</v>
      </c>
      <c r="D40" s="7" t="s">
        <v>19</v>
      </c>
      <c r="E40" s="11" t="s">
        <v>15</v>
      </c>
      <c r="F40" s="2">
        <f t="shared" si="0"/>
        <v>4</v>
      </c>
      <c r="H40" s="47">
        <f>IF(F51=0,AVERAGE(F40:F42),"")</f>
        <v>3</v>
      </c>
      <c r="I40" s="44">
        <f>IF(H40="","",H40/4)</f>
        <v>0.75</v>
      </c>
    </row>
    <row r="41" spans="1:9" ht="29.25" customHeight="1">
      <c r="A41" s="42"/>
      <c r="B41" s="42"/>
      <c r="C41" s="30" t="s">
        <v>98</v>
      </c>
      <c r="D41" s="7" t="s">
        <v>6</v>
      </c>
      <c r="E41" s="11" t="s">
        <v>16</v>
      </c>
      <c r="F41" s="2">
        <f t="shared" si="0"/>
        <v>3</v>
      </c>
      <c r="H41" s="48"/>
      <c r="I41" s="45"/>
    </row>
    <row r="42" spans="1:9" ht="29.25" customHeight="1">
      <c r="A42" s="42"/>
      <c r="B42" s="42"/>
      <c r="C42" s="30" t="s">
        <v>99</v>
      </c>
      <c r="D42" s="7" t="s">
        <v>7</v>
      </c>
      <c r="E42" s="11" t="s">
        <v>17</v>
      </c>
      <c r="F42" s="2">
        <f t="shared" si="0"/>
        <v>2</v>
      </c>
      <c r="H42" s="49"/>
      <c r="I42" s="46"/>
    </row>
    <row r="43" spans="1:9" ht="12.75">
      <c r="A43" s="42"/>
      <c r="B43" s="42"/>
      <c r="C43" s="31"/>
      <c r="D43" s="62" t="s">
        <v>8</v>
      </c>
      <c r="E43" s="63"/>
      <c r="F43" s="63"/>
      <c r="G43" s="63"/>
      <c r="H43" s="63"/>
      <c r="I43" s="64"/>
    </row>
    <row r="44" spans="1:9" ht="29.25" customHeight="1">
      <c r="A44" s="42"/>
      <c r="B44" s="42"/>
      <c r="C44" s="31" t="s">
        <v>100</v>
      </c>
      <c r="D44" s="20" t="s">
        <v>106</v>
      </c>
      <c r="E44" s="11" t="s">
        <v>16</v>
      </c>
      <c r="F44" s="2">
        <f t="shared" si="0"/>
        <v>3</v>
      </c>
      <c r="H44" s="47">
        <f>IF(F51=0,AVERAGE(F44:F46),"")</f>
        <v>2.6666666666666665</v>
      </c>
      <c r="I44" s="44">
        <f>IF(H44="","",H44/4)</f>
        <v>0.6666666666666666</v>
      </c>
    </row>
    <row r="45" spans="1:9" ht="42" customHeight="1">
      <c r="A45" s="42"/>
      <c r="B45" s="42"/>
      <c r="C45" s="31" t="s">
        <v>101</v>
      </c>
      <c r="D45" s="20" t="s">
        <v>107</v>
      </c>
      <c r="E45" s="11" t="s">
        <v>16</v>
      </c>
      <c r="F45" s="2">
        <f t="shared" si="0"/>
        <v>3</v>
      </c>
      <c r="H45" s="48"/>
      <c r="I45" s="45"/>
    </row>
    <row r="46" spans="1:9" ht="30" customHeight="1">
      <c r="A46" s="42"/>
      <c r="B46" s="42"/>
      <c r="C46" s="31" t="s">
        <v>102</v>
      </c>
      <c r="D46" s="20" t="s">
        <v>43</v>
      </c>
      <c r="E46" s="11" t="s">
        <v>17</v>
      </c>
      <c r="F46" s="2">
        <f t="shared" si="0"/>
        <v>2</v>
      </c>
      <c r="H46" s="49"/>
      <c r="I46" s="46"/>
    </row>
    <row r="47" spans="1:9" ht="12.75">
      <c r="A47" s="42"/>
      <c r="B47" s="42"/>
      <c r="C47" s="32"/>
      <c r="D47" s="65" t="s">
        <v>9</v>
      </c>
      <c r="E47" s="66"/>
      <c r="F47" s="66"/>
      <c r="G47" s="66"/>
      <c r="H47" s="66"/>
      <c r="I47" s="67"/>
    </row>
    <row r="48" spans="1:9" ht="15.75" customHeight="1">
      <c r="A48" s="42"/>
      <c r="B48" s="42"/>
      <c r="C48" s="32" t="s">
        <v>103</v>
      </c>
      <c r="D48" s="19" t="s">
        <v>10</v>
      </c>
      <c r="E48" s="11" t="s">
        <v>16</v>
      </c>
      <c r="F48" s="2">
        <f t="shared" si="0"/>
        <v>3</v>
      </c>
      <c r="H48" s="47">
        <f>IF(F51=0,AVERAGE(F48:F50),"")</f>
        <v>3.6666666666666665</v>
      </c>
      <c r="I48" s="44">
        <f>IF(H48="","",H48/4)</f>
        <v>0.9166666666666666</v>
      </c>
    </row>
    <row r="49" spans="1:9" ht="15.75" customHeight="1">
      <c r="A49" s="42"/>
      <c r="B49" s="42"/>
      <c r="C49" s="32" t="s">
        <v>104</v>
      </c>
      <c r="D49" s="19" t="s">
        <v>11</v>
      </c>
      <c r="E49" s="11" t="s">
        <v>15</v>
      </c>
      <c r="F49" s="2">
        <f t="shared" si="0"/>
        <v>4</v>
      </c>
      <c r="H49" s="48"/>
      <c r="I49" s="45"/>
    </row>
    <row r="50" spans="1:9" ht="15.75" customHeight="1">
      <c r="A50" s="43"/>
      <c r="B50" s="43"/>
      <c r="C50" s="32" t="s">
        <v>105</v>
      </c>
      <c r="D50" s="19" t="s">
        <v>12</v>
      </c>
      <c r="E50" s="11" t="s">
        <v>15</v>
      </c>
      <c r="F50" s="2">
        <f t="shared" si="0"/>
        <v>4</v>
      </c>
      <c r="H50" s="49"/>
      <c r="I50" s="46"/>
    </row>
    <row r="51" spans="1:6" ht="20.25" customHeight="1">
      <c r="A51" s="34" t="s">
        <v>25</v>
      </c>
      <c r="B51" s="35"/>
      <c r="C51" s="36"/>
      <c r="D51" s="37"/>
      <c r="E51" s="8">
        <f>IF(F51=0,AVERAGE(F12:F14,F18:F27,F29:F35,F37:F38,F40:F42,F44:F46,F48:F50),"")</f>
        <v>2.7777777777777777</v>
      </c>
      <c r="F51" s="2">
        <f>COUNTIF(F12:F50,"=-1")</f>
        <v>0</v>
      </c>
    </row>
    <row r="52" spans="4:5" ht="19.5" customHeight="1">
      <c r="D52" s="9" t="s">
        <v>24</v>
      </c>
      <c r="E52" s="10">
        <f>IF(E51="","",E51/4)</f>
        <v>0.6944444444444444</v>
      </c>
    </row>
  </sheetData>
  <sheetProtection password="B16E" sheet="1" objects="1" scenarios="1"/>
  <mergeCells count="40">
    <mergeCell ref="D21:E21"/>
    <mergeCell ref="I12:I14"/>
    <mergeCell ref="I48:I50"/>
    <mergeCell ref="I37:I38"/>
    <mergeCell ref="H40:H42"/>
    <mergeCell ref="I40:I42"/>
    <mergeCell ref="H44:H46"/>
    <mergeCell ref="I44:I46"/>
    <mergeCell ref="D15:I15"/>
    <mergeCell ref="D36:I36"/>
    <mergeCell ref="D39:I39"/>
    <mergeCell ref="H12:H14"/>
    <mergeCell ref="A1:E1"/>
    <mergeCell ref="D2:E2"/>
    <mergeCell ref="D3:E3"/>
    <mergeCell ref="D6:E6"/>
    <mergeCell ref="D4:E4"/>
    <mergeCell ref="D5:E5"/>
    <mergeCell ref="B15:B35"/>
    <mergeCell ref="D7:E7"/>
    <mergeCell ref="D8:E8"/>
    <mergeCell ref="D9:E9"/>
    <mergeCell ref="B36:B50"/>
    <mergeCell ref="D43:I43"/>
    <mergeCell ref="D47:I47"/>
    <mergeCell ref="H16:H27"/>
    <mergeCell ref="H37:H38"/>
    <mergeCell ref="H48:H50"/>
    <mergeCell ref="D16:E16"/>
    <mergeCell ref="C21:C23"/>
    <mergeCell ref="A51:D51"/>
    <mergeCell ref="A12:A14"/>
    <mergeCell ref="A36:A50"/>
    <mergeCell ref="I16:I27"/>
    <mergeCell ref="H29:H35"/>
    <mergeCell ref="I29:I35"/>
    <mergeCell ref="A15:A35"/>
    <mergeCell ref="B12:B14"/>
    <mergeCell ref="D28:I28"/>
    <mergeCell ref="C16:C20"/>
  </mergeCells>
  <conditionalFormatting sqref="E40:E42 E12:E14 E29:E35 E44:E46 E48:E50 E17:E20 E22:E27 E37:E38">
    <cfRule type="cellIs" priority="1" dxfId="0" operator="greaterThan" stopIfTrue="1">
      <formula>0</formula>
    </cfRule>
  </conditionalFormatting>
  <dataValidations count="6">
    <dataValidation type="list" allowBlank="1" showInputMessage="1" showErrorMessage="1" prompt="Выберите из списка" errorTitle="ОШИБКА!" error="Выберите из списка!" sqref="D2:E2">
      <formula1>"Сыктывкар,Эжвинский,Воркута,Вуктыл,Печора,Инта,Сосногорск,Усинск,Ухта,Ижемский,Княжпогостский,Койгородский,Корткеросский,Прилузский,Сыктывдинский,Сысольский,Троицко-Печорский,Удорский,Усть-Вымский,Усть-Куломский,Усть-Цилемский"</formula1>
    </dataValidation>
    <dataValidation type="list" allowBlank="1" showInputMessage="1" showErrorMessage="1" prompt="Выберите из списка" errorTitle="ОШИБКА!" error="Выберите из списка!" sqref="D4:E4">
      <formula1>$M$2:$M$11</formula1>
    </dataValidation>
    <dataValidation type="list" allowBlank="1" showInputMessage="1" showErrorMessage="1" sqref="E12:E14 E37:E38 E24:E27 E29:E35 E44:E46 E40:E42 E48:E50">
      <formula1>$K$12:$K$16</formula1>
    </dataValidation>
    <dataValidation type="whole" operator="greaterThanOrEqual" allowBlank="1" showInputMessage="1" showErrorMessage="1" prompt="Введите число" error="Необходимо ввести только число!" sqref="D6:E7">
      <formula1>0</formula1>
    </dataValidation>
    <dataValidation type="list" allowBlank="1" showInputMessage="1" showErrorMessage="1" sqref="E17:E20 E22:E23">
      <formula1>"да,нет"</formula1>
    </dataValidation>
    <dataValidation type="list" allowBlank="1" showInputMessage="1" showErrorMessage="1" prompt="Выберите из списка" errorTitle="ОШИБКА!" error="Выберите из списка!" sqref="D5:E5">
      <formula1>$M$13:$M$19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djebova</dc:creator>
  <cp:keywords/>
  <dc:description/>
  <cp:lastModifiedBy>Татьяна</cp:lastModifiedBy>
  <cp:lastPrinted>2013-09-27T05:19:16Z</cp:lastPrinted>
  <dcterms:created xsi:type="dcterms:W3CDTF">2011-05-13T06:06:45Z</dcterms:created>
  <dcterms:modified xsi:type="dcterms:W3CDTF">2013-09-27T05:19:22Z</dcterms:modified>
  <cp:category/>
  <cp:version/>
  <cp:contentType/>
  <cp:contentStatus/>
</cp:coreProperties>
</file>